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9\Primer trimestre\Cuadros Excel Impresión (Valores)\"/>
    </mc:Choice>
  </mc:AlternateContent>
  <bookViews>
    <workbookView xWindow="0" yWindow="0" windowWidth="21600" windowHeight="9735"/>
  </bookViews>
  <sheets>
    <sheet name="Cuadro 10 RCN" sheetId="1" r:id="rId1"/>
  </sheets>
  <definedNames>
    <definedName name="_xlnm.Print_Area" localSheetId="0">'Cuadro 10 RCN'!$A$1:$E$111</definedName>
    <definedName name="_xlnm.Print_Titles" localSheetId="0">'Cuadro 10 RCN'!$9:$14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4" i="1" l="1"/>
  <c r="D104" i="1"/>
  <c r="E103" i="1"/>
  <c r="D103" i="1"/>
  <c r="E102" i="1"/>
  <c r="D102" i="1"/>
  <c r="E101" i="1"/>
  <c r="D101" i="1"/>
  <c r="E100" i="1"/>
  <c r="D100" i="1"/>
  <c r="E99" i="1"/>
  <c r="D99" i="1"/>
  <c r="C99" i="1"/>
  <c r="B99" i="1"/>
  <c r="E98" i="1"/>
  <c r="D98" i="1"/>
  <c r="E97" i="1"/>
  <c r="D97" i="1"/>
  <c r="E96" i="1"/>
  <c r="D96" i="1"/>
  <c r="E95" i="1"/>
  <c r="D95" i="1"/>
  <c r="E94" i="1"/>
  <c r="D94" i="1"/>
  <c r="C94" i="1"/>
  <c r="B94" i="1"/>
  <c r="E93" i="1"/>
  <c r="D93" i="1"/>
  <c r="C93" i="1"/>
  <c r="B93" i="1"/>
  <c r="E92" i="1"/>
  <c r="D92" i="1"/>
  <c r="E91" i="1"/>
  <c r="D91" i="1"/>
  <c r="D90" i="1"/>
  <c r="C90" i="1"/>
  <c r="B90" i="1"/>
  <c r="E90" i="1" s="1"/>
  <c r="E89" i="1"/>
  <c r="D89" i="1"/>
  <c r="E88" i="1"/>
  <c r="D88" i="1"/>
  <c r="E87" i="1"/>
  <c r="D87" i="1"/>
  <c r="C86" i="1"/>
  <c r="C81" i="1" s="1"/>
  <c r="B86" i="1"/>
  <c r="E86" i="1" s="1"/>
  <c r="E85" i="1"/>
  <c r="D85" i="1"/>
  <c r="E84" i="1"/>
  <c r="D84" i="1"/>
  <c r="E83" i="1"/>
  <c r="D83" i="1"/>
  <c r="E82" i="1"/>
  <c r="D82" i="1"/>
  <c r="C82" i="1"/>
  <c r="B82" i="1"/>
  <c r="E79" i="1"/>
  <c r="D79" i="1"/>
  <c r="E77" i="1"/>
  <c r="D77" i="1"/>
  <c r="E76" i="1"/>
  <c r="D76" i="1"/>
  <c r="E75" i="1"/>
  <c r="D75" i="1"/>
  <c r="E74" i="1"/>
  <c r="D74" i="1"/>
  <c r="C73" i="1"/>
  <c r="D73" i="1" s="1"/>
  <c r="B73" i="1"/>
  <c r="E73" i="1" s="1"/>
  <c r="E72" i="1"/>
  <c r="D72" i="1"/>
  <c r="E71" i="1"/>
  <c r="D71" i="1"/>
  <c r="E70" i="1"/>
  <c r="D70" i="1"/>
  <c r="E69" i="1"/>
  <c r="D69" i="1"/>
  <c r="C69" i="1"/>
  <c r="B69" i="1"/>
  <c r="E68" i="1"/>
  <c r="D68" i="1"/>
  <c r="C67" i="1"/>
  <c r="D67" i="1" s="1"/>
  <c r="B67" i="1"/>
  <c r="E67" i="1" s="1"/>
  <c r="E66" i="1"/>
  <c r="D66" i="1"/>
  <c r="E65" i="1"/>
  <c r="D65" i="1"/>
  <c r="E64" i="1"/>
  <c r="D64" i="1"/>
  <c r="E63" i="1"/>
  <c r="D63" i="1"/>
  <c r="C63" i="1"/>
  <c r="B63" i="1"/>
  <c r="E62" i="1"/>
  <c r="D62" i="1"/>
  <c r="C61" i="1"/>
  <c r="D61" i="1" s="1"/>
  <c r="B61" i="1"/>
  <c r="E61" i="1" s="1"/>
  <c r="C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C48" i="1"/>
  <c r="B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C36" i="1"/>
  <c r="D36" i="1" s="1"/>
  <c r="B36" i="1"/>
  <c r="E36" i="1" s="1"/>
  <c r="C35" i="1"/>
  <c r="D35" i="1" s="1"/>
  <c r="B35" i="1"/>
  <c r="E35" i="1" s="1"/>
  <c r="E34" i="1"/>
  <c r="D34" i="1"/>
  <c r="E33" i="1"/>
  <c r="D33" i="1"/>
  <c r="E32" i="1"/>
  <c r="D32" i="1"/>
  <c r="E31" i="1"/>
  <c r="D31" i="1"/>
  <c r="C30" i="1"/>
  <c r="D30" i="1" s="1"/>
  <c r="B30" i="1"/>
  <c r="E30" i="1" s="1"/>
  <c r="E29" i="1"/>
  <c r="D29" i="1"/>
  <c r="E28" i="1"/>
  <c r="D28" i="1"/>
  <c r="E27" i="1"/>
  <c r="D27" i="1"/>
  <c r="E26" i="1"/>
  <c r="D26" i="1"/>
  <c r="C25" i="1"/>
  <c r="D25" i="1" s="1"/>
  <c r="B25" i="1"/>
  <c r="E25" i="1" s="1"/>
  <c r="C24" i="1"/>
  <c r="D24" i="1" s="1"/>
  <c r="B24" i="1"/>
  <c r="E24" i="1" s="1"/>
  <c r="C23" i="1"/>
  <c r="D23" i="1" s="1"/>
  <c r="B23" i="1"/>
  <c r="E23" i="1" s="1"/>
  <c r="C22" i="1"/>
  <c r="D22" i="1" s="1"/>
  <c r="B22" i="1"/>
  <c r="E22" i="1" s="1"/>
  <c r="C21" i="1"/>
  <c r="D21" i="1" s="1"/>
  <c r="B21" i="1"/>
  <c r="E21" i="1" s="1"/>
  <c r="C20" i="1"/>
  <c r="D20" i="1" s="1"/>
  <c r="B20" i="1"/>
  <c r="E20" i="1" s="1"/>
  <c r="C19" i="1"/>
  <c r="D19" i="1" s="1"/>
  <c r="B19" i="1"/>
  <c r="E19" i="1" s="1"/>
  <c r="B18" i="1"/>
  <c r="C17" i="1"/>
  <c r="D17" i="1" s="1"/>
  <c r="B17" i="1"/>
  <c r="E17" i="1" s="1"/>
  <c r="C16" i="1"/>
  <c r="D16" i="1" s="1"/>
  <c r="B16" i="1"/>
  <c r="E16" i="1" s="1"/>
  <c r="C15" i="1"/>
  <c r="D15" i="1" s="1"/>
  <c r="B15" i="1"/>
  <c r="E15" i="1" s="1"/>
  <c r="C80" i="1" l="1"/>
  <c r="D81" i="1"/>
  <c r="E18" i="1"/>
  <c r="B60" i="1"/>
  <c r="E60" i="1" s="1"/>
  <c r="C18" i="1"/>
  <c r="D18" i="1" s="1"/>
  <c r="B81" i="1"/>
  <c r="D86" i="1"/>
  <c r="C78" i="1" l="1"/>
  <c r="B80" i="1"/>
  <c r="E81" i="1"/>
  <c r="D60" i="1"/>
  <c r="E80" i="1" l="1"/>
  <c r="B78" i="1"/>
  <c r="D80" i="1"/>
  <c r="D78" i="1"/>
  <c r="C105" i="1"/>
  <c r="E78" i="1" l="1"/>
  <c r="B105" i="1"/>
  <c r="E105" i="1" s="1"/>
  <c r="D105" i="1"/>
</calcChain>
</file>

<file path=xl/sharedStrings.xml><?xml version="1.0" encoding="utf-8"?>
<sst xmlns="http://schemas.openxmlformats.org/spreadsheetml/2006/main" count="115" uniqueCount="96">
  <si>
    <t>Cuadro 10. RESUMEN DE LOS COMPONENTES NORMALIZADOS DE LA BALANZA DE PAGOS</t>
  </si>
  <si>
    <t>Y VARIACIÓN ABSOLUTA Y PORCENTUAL</t>
  </si>
  <si>
    <t>Resumen de los componentes normalizados</t>
  </si>
  <si>
    <t>Variación</t>
  </si>
  <si>
    <t>(en millones de balboas)</t>
  </si>
  <si>
    <t>Absoluta</t>
  </si>
  <si>
    <t>Porcentual</t>
  </si>
  <si>
    <t>Partida</t>
  </si>
  <si>
    <t>(P) Cifras preliminares.</t>
  </si>
  <si>
    <t>(E) Cifras estimadas.</t>
  </si>
  <si>
    <t xml:space="preserve"> I.   Cuenta corriente………………………………………………………………………………………………………………………</t>
  </si>
  <si>
    <t xml:space="preserve">      Importación de bienes, servicios, renta y transferencias corrientes………………………………………………………………</t>
  </si>
  <si>
    <t xml:space="preserve">      Bienes, servicios y renta (netos)…………………………………………………………………………………………………..</t>
  </si>
  <si>
    <t xml:space="preserve">      Exportación de bienes, servicios y renta…………………………………………………………………………………………….</t>
  </si>
  <si>
    <t xml:space="preserve">      Importación de bienes, servicios y renta…………………………………………………………………………………………….</t>
  </si>
  <si>
    <t xml:space="preserve">      Bienes y servicios (netos)……………………………………………………………………………………………………………</t>
  </si>
  <si>
    <t xml:space="preserve">      Exportación de bienes y servicios…………………………………………………………………………………………………….</t>
  </si>
  <si>
    <t xml:space="preserve">      Importación de bienes y servicios…………………………………………………………………………………………………….</t>
  </si>
  <si>
    <t xml:space="preserve">      A.  Bienes (netos)……………………………………………………………………………………………………………………..</t>
  </si>
  <si>
    <t xml:space="preserve">                Bienes (crédito)....…………………………………………………………………………………………………………….</t>
  </si>
  <si>
    <t xml:space="preserve">                1.  Mercancías  generales……………………………………………………………………………………………………..</t>
  </si>
  <si>
    <t xml:space="preserve">                2.  Bienes para transformación………………………………………………………………………………………………..</t>
  </si>
  <si>
    <t xml:space="preserve">                3.  Reparaciones de bienes……………………………………………………………………………………………………</t>
  </si>
  <si>
    <t xml:space="preserve">                4.  Bienes adquiridos en puertos por medios de transporte……………………………………………………………….</t>
  </si>
  <si>
    <t xml:space="preserve">                Bienes (débito)…………………………………………………………………………………………………………………</t>
  </si>
  <si>
    <t xml:space="preserve">      B.  Servicios (netos)…………………………………………………………………………………………………………………..</t>
  </si>
  <si>
    <t xml:space="preserve">                Servicios (crédito)…………………………………………………………………………………………………………….</t>
  </si>
  <si>
    <t xml:space="preserve">                1.  Transportes………………………………………………………………………………………………………………….</t>
  </si>
  <si>
    <t xml:space="preserve">                2.  Viajes…………………………………………………………………………………………………………………………</t>
  </si>
  <si>
    <t xml:space="preserve">                3.  Servicios de comunicaciones………………………………………………………………………………………………</t>
  </si>
  <si>
    <t xml:space="preserve">                4.  Servicios de construcción………………………………………………………………………………………………….</t>
  </si>
  <si>
    <t xml:space="preserve">                5.  Servicios de seguros………………………………………………………………………………………………………..</t>
  </si>
  <si>
    <t xml:space="preserve">                6.  Servicios financieros………………………………………………………………………………………………………..</t>
  </si>
  <si>
    <t xml:space="preserve">                7.  Servicios de informática y de información………………………………………………………………………………..</t>
  </si>
  <si>
    <t xml:space="preserve">                8.  Regalías y derechos de licencia…………………………………………………………………………………………..</t>
  </si>
  <si>
    <t xml:space="preserve">                9.  Otros servicios empresariales……………………………………………………………………………………………..</t>
  </si>
  <si>
    <t xml:space="preserve">              10.  Servicios culturales, personales y recreativos…………………………………………………………………………..</t>
  </si>
  <si>
    <t xml:space="preserve">              11.  Servicios del gobierno, n.i.o.p.…………………………………………………………………………………………….</t>
  </si>
  <si>
    <t xml:space="preserve">                Servicios (débito)……………………………………………………………………………………………………………..</t>
  </si>
  <si>
    <t xml:space="preserve">                1.  Transportes…………………………………………………………………………………………………………………..</t>
  </si>
  <si>
    <t xml:space="preserve">      C.  Renta (neta)………………………………………………………………………………………………………………………..</t>
  </si>
  <si>
    <t xml:space="preserve">                Renta (crédito)………………………………………………………………………………………………………………..</t>
  </si>
  <si>
    <t xml:space="preserve">                1.  Remuneración de empleados……………………………………………………………………………………………..</t>
  </si>
  <si>
    <t>.                2.  Renta de la inversión………………………………………………………………………………………………………</t>
  </si>
  <si>
    <t xml:space="preserve">                     2.1   Inversión directa………………………………………………………………………………………………………</t>
  </si>
  <si>
    <t xml:space="preserve">                     2.2   Inversión de cartera………………………………………………………………………………………………….</t>
  </si>
  <si>
    <t xml:space="preserve">                     2.3   Otra inversión…………………………………………………………………………………………………………</t>
  </si>
  <si>
    <t xml:space="preserve">                Renta (débito)………………………………………………………………………………………………………………….</t>
  </si>
  <si>
    <t xml:space="preserve">                2.  Renta de la inversión……………………………………………………………………………………………………….</t>
  </si>
  <si>
    <t xml:space="preserve">      D.  Transferencias corrientes (netas)…………………………………………………………………………………………….</t>
  </si>
  <si>
    <t xml:space="preserve">               Transferencias corrientes (crédito)……………………………………………………………………………………………</t>
  </si>
  <si>
    <t xml:space="preserve">               Transferencias corrientes (débito)…………………………………………………………………………………………….</t>
  </si>
  <si>
    <t xml:space="preserve">                1.  Gobierno general…………………………………………………………………………………………………………..</t>
  </si>
  <si>
    <t xml:space="preserve">                2.  Otros sectores……………………………………………………………………………………………………………..</t>
  </si>
  <si>
    <t xml:space="preserve"> II.   Cuenta de capital y financiera……………………………………………………………………………………………………</t>
  </si>
  <si>
    <t xml:space="preserve">       A.  Cuenta de capital………………………………………………………………………………………………………………..</t>
  </si>
  <si>
    <t xml:space="preserve">       B.  Cuenta financiera………………………………………………………………………………………………………………..</t>
  </si>
  <si>
    <t xml:space="preserve">             1.  Inversión directa…………………………………………………………………………………………………………….</t>
  </si>
  <si>
    <t xml:space="preserve">                 1.1  En el extranjero…………………………………………………………………………………………………………..</t>
  </si>
  <si>
    <t xml:space="preserve">                       1.1.1  Acciones y participaciones de capital………………………………………………………………………….</t>
  </si>
  <si>
    <t xml:space="preserve">                       1.1.2   Utilidades reinvertidas……………………………………………………………………………………………</t>
  </si>
  <si>
    <t xml:space="preserve">                       1.1.3   Otro capital………………………………………………………………………………………………………..</t>
  </si>
  <si>
    <t xml:space="preserve">                 1.2  En la economía declarante………………………………………………………………………………………………</t>
  </si>
  <si>
    <t xml:space="preserve">                       1.2.1  Acciones y participaciones de capital………………………………………………………………………….</t>
  </si>
  <si>
    <t xml:space="preserve">                       1.2.2   Utilidades reinvertidas……………………………………………………………………………………………</t>
  </si>
  <si>
    <t xml:space="preserve">                       1.2.3   Otro capital……………………………………………………………………………………………………….</t>
  </si>
  <si>
    <t xml:space="preserve">             2.  Inversión de cartera…………………………………………………………………………………………………………</t>
  </si>
  <si>
    <t xml:space="preserve">                  2.1   Activos……………………………………………………………………………………………………………………</t>
  </si>
  <si>
    <t xml:space="preserve">                  2.2   Pasivos…………………………………………………………………………………………………………………..</t>
  </si>
  <si>
    <t xml:space="preserve">             3.  Otra inversión………………………………………………………………………………………………………………..</t>
  </si>
  <si>
    <t xml:space="preserve">                   3.1  Activos……………………………………………………………………………………………………………………</t>
  </si>
  <si>
    <t xml:space="preserve">                          3.1.1  Créditos comerciales……………………………………………………………………………………………</t>
  </si>
  <si>
    <t xml:space="preserve">                          3.1.2  Préstamos……………………………………………………………………………………………………….</t>
  </si>
  <si>
    <t xml:space="preserve">                          3.1.3  Moneda y depósitos……………………………………………………………………………………………</t>
  </si>
  <si>
    <t xml:space="preserve">                          3.1.4  Otros activos…………………………………………………………………………………………………….</t>
  </si>
  <si>
    <t xml:space="preserve">                   3.2  Pasivos………………………………………………………………………………………………………………….</t>
  </si>
  <si>
    <t xml:space="preserve">                          3.2.1  Créditos comerciales……………………………………………………………………………………………</t>
  </si>
  <si>
    <t xml:space="preserve">                          3.2.2  Préstamos……………………………………………………………………………………………………….</t>
  </si>
  <si>
    <t xml:space="preserve">                          3.2.3  Moneda y depósitos……………………………………………………………………………………………</t>
  </si>
  <si>
    <t xml:space="preserve">                          3.2.4  Otros pasivos……………………………………………………………………………………………………</t>
  </si>
  <si>
    <t xml:space="preserve">             4.  Activos de reserva………………………………………………………………………………………………………….</t>
  </si>
  <si>
    <t>III.    Errores y omisiones netos…………………………………………………………………………………………………………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</si>
  <si>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</si>
  <si>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</si>
  <si>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</si>
  <si>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</si>
  <si>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n.i.o.p. No incluida en otra partida.</t>
  </si>
  <si>
    <t xml:space="preserve">      Exportación de bienes, servicios, renta y transferencias corrientes……………………………………………………………….</t>
  </si>
  <si>
    <t xml:space="preserve">              11.  Servicios del gobierno, n.i.o.p.……………………………………………………………………………………………….</t>
  </si>
  <si>
    <t>2018 (P)</t>
  </si>
  <si>
    <t>2019 (E)</t>
  </si>
  <si>
    <t>2019-2018 (E)</t>
  </si>
  <si>
    <t>DE PANAMÁ, SEGÚN PARTIDA: PRIMER TRIMESTRE 2018-19</t>
  </si>
  <si>
    <t>Primer trimestre</t>
  </si>
  <si>
    <t>Primer</t>
  </si>
  <si>
    <t>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</si>
</sst>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164" fontId="1" fillId="2" borderId="0" xfId="0" applyNumberFormat="1" applyFont="1" applyFill="1"/>
    <xf numFmtId="164" fontId="2" fillId="3" borderId="1" xfId="0" applyNumberFormat="1" applyFont="1" applyFill="1" applyBorder="1" applyAlignment="1">
      <alignment vertical="center"/>
    </xf>
    <xf numFmtId="164" fontId="2" fillId="3" borderId="5" xfId="0" applyNumberFormat="1" applyFont="1" applyFill="1" applyBorder="1" applyAlignment="1">
      <alignment vertical="center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 wrapText="1"/>
    </xf>
    <xf numFmtId="164" fontId="1" fillId="2" borderId="8" xfId="0" applyNumberFormat="1" applyFont="1" applyFill="1" applyBorder="1"/>
    <xf numFmtId="164" fontId="1" fillId="2" borderId="2" xfId="0" applyNumberFormat="1" applyFont="1" applyFill="1" applyBorder="1"/>
    <xf numFmtId="0" fontId="2" fillId="2" borderId="5" xfId="0" applyNumberFormat="1" applyFont="1" applyFill="1" applyBorder="1" applyAlignment="1" applyProtection="1">
      <alignment horizontal="left"/>
    </xf>
    <xf numFmtId="0" fontId="1" fillId="2" borderId="5" xfId="0" applyNumberFormat="1" applyFont="1" applyFill="1" applyBorder="1" applyAlignment="1" applyProtection="1">
      <alignment horizontal="left"/>
    </xf>
    <xf numFmtId="164" fontId="1" fillId="4" borderId="7" xfId="0" applyNumberFormat="1" applyFont="1" applyFill="1" applyBorder="1" applyAlignment="1" applyProtection="1">
      <alignment horizontal="right"/>
    </xf>
    <xf numFmtId="164" fontId="2" fillId="4" borderId="7" xfId="0" applyNumberFormat="1" applyFont="1" applyFill="1" applyBorder="1" applyAlignment="1" applyProtection="1">
      <alignment horizontal="right"/>
    </xf>
    <xf numFmtId="0" fontId="1" fillId="2" borderId="5" xfId="0" quotePrefix="1" applyNumberFormat="1" applyFont="1" applyFill="1" applyBorder="1" applyAlignment="1" applyProtection="1">
      <alignment horizontal="left"/>
    </xf>
    <xf numFmtId="164" fontId="3" fillId="4" borderId="7" xfId="0" applyNumberFormat="1" applyFont="1" applyFill="1" applyBorder="1" applyAlignment="1" applyProtection="1">
      <alignment horizontal="right"/>
    </xf>
    <xf numFmtId="164" fontId="1" fillId="2" borderId="10" xfId="0" applyNumberFormat="1" applyFont="1" applyFill="1" applyBorder="1" applyAlignment="1" applyProtection="1">
      <alignment horizontal="left"/>
    </xf>
    <xf numFmtId="164" fontId="1" fillId="2" borderId="11" xfId="0" applyNumberFormat="1" applyFont="1" applyFill="1" applyBorder="1"/>
    <xf numFmtId="164" fontId="1" fillId="2" borderId="12" xfId="0" applyNumberFormat="1" applyFont="1" applyFill="1" applyBorder="1"/>
    <xf numFmtId="164" fontId="1" fillId="2" borderId="0" xfId="0" applyNumberFormat="1" applyFont="1" applyFill="1" applyBorder="1"/>
    <xf numFmtId="0" fontId="1" fillId="0" borderId="0" xfId="0" applyFont="1" applyFill="1" applyAlignment="1"/>
    <xf numFmtId="164" fontId="2" fillId="3" borderId="8" xfId="0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/>
    <xf numFmtId="1" fontId="2" fillId="3" borderId="11" xfId="0" applyNumberFormat="1" applyFont="1" applyFill="1" applyBorder="1" applyAlignment="1" applyProtection="1">
      <alignment horizontal="center" vertical="center"/>
    </xf>
    <xf numFmtId="164" fontId="2" fillId="4" borderId="6" xfId="0" applyNumberFormat="1" applyFont="1" applyFill="1" applyBorder="1" applyAlignment="1" applyProtection="1">
      <alignment horizontal="right"/>
    </xf>
    <xf numFmtId="164" fontId="1" fillId="4" borderId="6" xfId="0" applyNumberFormat="1" applyFont="1" applyFill="1" applyBorder="1" applyAlignment="1" applyProtection="1">
      <alignment horizontal="right"/>
    </xf>
    <xf numFmtId="164" fontId="3" fillId="4" borderId="6" xfId="0" applyNumberFormat="1" applyFont="1" applyFill="1" applyBorder="1" applyAlignment="1" applyProtection="1">
      <alignment horizontal="right"/>
    </xf>
    <xf numFmtId="0" fontId="1" fillId="2" borderId="0" xfId="0" applyFont="1" applyFill="1" applyBorder="1"/>
    <xf numFmtId="164" fontId="1" fillId="0" borderId="0" xfId="0" applyNumberFormat="1" applyFont="1" applyFill="1"/>
    <xf numFmtId="0" fontId="1" fillId="0" borderId="0" xfId="0" applyFont="1"/>
    <xf numFmtId="164" fontId="2" fillId="3" borderId="2" xfId="0" quotePrefix="1" applyNumberFormat="1" applyFont="1" applyFill="1" applyBorder="1" applyAlignment="1">
      <alignment horizontal="center" vertical="center"/>
    </xf>
    <xf numFmtId="164" fontId="2" fillId="3" borderId="9" xfId="0" quotePrefix="1" applyNumberFormat="1" applyFont="1" applyFill="1" applyBorder="1" applyAlignment="1">
      <alignment horizontal="center" vertical="center"/>
    </xf>
    <xf numFmtId="164" fontId="2" fillId="3" borderId="12" xfId="0" quotePrefix="1" applyNumberFormat="1" applyFont="1" applyFill="1" applyBorder="1" applyAlignment="1">
      <alignment horizontal="center" vertical="center"/>
    </xf>
    <xf numFmtId="164" fontId="2" fillId="3" borderId="13" xfId="0" quotePrefix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3" borderId="12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164" fontId="2" fillId="3" borderId="6" xfId="0" quotePrefix="1" applyNumberFormat="1" applyFont="1" applyFill="1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4" fontId="2" fillId="3" borderId="2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1"/>
  <sheetViews>
    <sheetView showGridLines="0" tabSelected="1" zoomScaleNormal="100" zoomScaleSheetLayoutView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B14" sqref="B14"/>
    </sheetView>
  </sheetViews>
  <sheetFormatPr baseColWidth="10" defaultRowHeight="12.75" customHeight="1" x14ac:dyDescent="0.2"/>
  <cols>
    <col min="1" max="1" width="61.85546875" style="18" customWidth="1"/>
    <col min="2" max="3" width="20.7109375" style="1" customWidth="1"/>
    <col min="4" max="5" width="10.7109375" style="1" customWidth="1"/>
    <col min="6" max="16384" width="11.42578125" style="1"/>
  </cols>
  <sheetData>
    <row r="1" spans="1:5" ht="12.75" customHeight="1" x14ac:dyDescent="0.2">
      <c r="A1" s="36" t="s">
        <v>82</v>
      </c>
      <c r="B1" s="36"/>
      <c r="C1" s="36"/>
      <c r="D1" s="36"/>
      <c r="E1" s="36"/>
    </row>
    <row r="2" spans="1:5" ht="12.75" customHeight="1" x14ac:dyDescent="0.2">
      <c r="A2" s="37" t="s">
        <v>83</v>
      </c>
      <c r="B2" s="37"/>
      <c r="C2" s="37"/>
      <c r="D2" s="37"/>
      <c r="E2" s="37"/>
    </row>
    <row r="3" spans="1:5" ht="12.75" customHeight="1" x14ac:dyDescent="0.2">
      <c r="A3" s="36" t="s">
        <v>84</v>
      </c>
      <c r="B3" s="36"/>
      <c r="C3" s="36"/>
      <c r="D3" s="36"/>
      <c r="E3" s="36"/>
    </row>
    <row r="4" spans="1:5" ht="6" customHeight="1" x14ac:dyDescent="0.2">
      <c r="A4" s="24"/>
      <c r="B4" s="24"/>
      <c r="C4" s="24"/>
      <c r="D4" s="24"/>
      <c r="E4" s="24"/>
    </row>
    <row r="5" spans="1:5" ht="12.75" customHeight="1" x14ac:dyDescent="0.2">
      <c r="A5" s="42" t="s">
        <v>0</v>
      </c>
      <c r="B5" s="42"/>
      <c r="C5" s="42"/>
      <c r="D5" s="42"/>
      <c r="E5" s="42"/>
    </row>
    <row r="6" spans="1:5" ht="12.75" customHeight="1" x14ac:dyDescent="0.2">
      <c r="A6" s="42" t="s">
        <v>92</v>
      </c>
      <c r="B6" s="42"/>
      <c r="C6" s="42"/>
      <c r="D6" s="42"/>
      <c r="E6" s="42"/>
    </row>
    <row r="7" spans="1:5" ht="12.75" customHeight="1" x14ac:dyDescent="0.2">
      <c r="A7" s="42" t="s">
        <v>1</v>
      </c>
      <c r="B7" s="42"/>
      <c r="C7" s="42"/>
      <c r="D7" s="42"/>
      <c r="E7" s="42"/>
    </row>
    <row r="8" spans="1:5" ht="6" customHeight="1" x14ac:dyDescent="0.2">
      <c r="A8" s="24"/>
      <c r="B8" s="24"/>
      <c r="C8" s="24"/>
      <c r="D8" s="24"/>
      <c r="E8" s="24"/>
    </row>
    <row r="9" spans="1:5" ht="14.1" customHeight="1" x14ac:dyDescent="0.2">
      <c r="A9" s="2"/>
      <c r="B9" s="43" t="s">
        <v>2</v>
      </c>
      <c r="C9" s="44"/>
      <c r="D9" s="45" t="s">
        <v>3</v>
      </c>
      <c r="E9" s="46"/>
    </row>
    <row r="10" spans="1:5" ht="14.1" customHeight="1" x14ac:dyDescent="0.2">
      <c r="A10" s="3"/>
      <c r="B10" s="38" t="s">
        <v>4</v>
      </c>
      <c r="C10" s="39"/>
      <c r="D10" s="22" t="s">
        <v>5</v>
      </c>
      <c r="E10" s="23" t="s">
        <v>6</v>
      </c>
    </row>
    <row r="11" spans="1:5" ht="14.1" customHeight="1" x14ac:dyDescent="0.2">
      <c r="A11" s="21" t="s">
        <v>7</v>
      </c>
      <c r="B11" s="4" t="s">
        <v>89</v>
      </c>
      <c r="C11" s="4" t="s">
        <v>90</v>
      </c>
      <c r="D11" s="40" t="s">
        <v>91</v>
      </c>
      <c r="E11" s="41"/>
    </row>
    <row r="12" spans="1:5" ht="14.1" customHeight="1" x14ac:dyDescent="0.2">
      <c r="A12" s="3"/>
      <c r="B12" s="20" t="s">
        <v>94</v>
      </c>
      <c r="C12" s="20" t="s">
        <v>94</v>
      </c>
      <c r="D12" s="32" t="s">
        <v>93</v>
      </c>
      <c r="E12" s="33"/>
    </row>
    <row r="13" spans="1:5" ht="14.1" customHeight="1" x14ac:dyDescent="0.2">
      <c r="A13" s="5"/>
      <c r="B13" s="25" t="s">
        <v>95</v>
      </c>
      <c r="C13" s="25" t="s">
        <v>95</v>
      </c>
      <c r="D13" s="34"/>
      <c r="E13" s="35"/>
    </row>
    <row r="14" spans="1:5" ht="6" customHeight="1" x14ac:dyDescent="0.2">
      <c r="A14" s="6"/>
      <c r="B14" s="7"/>
      <c r="C14" s="7"/>
      <c r="D14" s="7"/>
      <c r="E14" s="8"/>
    </row>
    <row r="15" spans="1:5" ht="12.75" customHeight="1" x14ac:dyDescent="0.2">
      <c r="A15" s="9" t="s">
        <v>10</v>
      </c>
      <c r="B15" s="12">
        <f>B16+B17</f>
        <v>-1544.4999999999991</v>
      </c>
      <c r="C15" s="12">
        <f>C16+C17</f>
        <v>-1291.5700000000015</v>
      </c>
      <c r="D15" s="12">
        <f>+C15-B15</f>
        <v>252.92999999999756</v>
      </c>
      <c r="E15" s="26">
        <f>IF(B15=0,0,+C15/B15*100-100)</f>
        <v>-16.376173518938018</v>
      </c>
    </row>
    <row r="16" spans="1:5" ht="12.75" customHeight="1" x14ac:dyDescent="0.2">
      <c r="A16" s="10" t="s">
        <v>87</v>
      </c>
      <c r="B16" s="11">
        <f>B19+B74</f>
        <v>8187.5000000000009</v>
      </c>
      <c r="C16" s="11">
        <f>C19+C74</f>
        <v>7665.4</v>
      </c>
      <c r="D16" s="11">
        <f t="shared" ref="D16:D79" si="0">+C16-B16</f>
        <v>-522.10000000000127</v>
      </c>
      <c r="E16" s="27">
        <f t="shared" ref="E16:E79" si="1">IF(B16=0,0,+C16/B16*100-100)</f>
        <v>-6.3767938931297863</v>
      </c>
    </row>
    <row r="17" spans="1:5" ht="12.75" customHeight="1" x14ac:dyDescent="0.2">
      <c r="A17" s="10" t="s">
        <v>11</v>
      </c>
      <c r="B17" s="11">
        <f>B20+B75</f>
        <v>-9732</v>
      </c>
      <c r="C17" s="11">
        <f>C20+C75</f>
        <v>-8956.9700000000012</v>
      </c>
      <c r="D17" s="11">
        <f t="shared" si="0"/>
        <v>775.02999999999884</v>
      </c>
      <c r="E17" s="27">
        <f t="shared" si="1"/>
        <v>-7.9637279079325793</v>
      </c>
    </row>
    <row r="18" spans="1:5" ht="12.75" customHeight="1" x14ac:dyDescent="0.2">
      <c r="A18" s="9" t="s">
        <v>12</v>
      </c>
      <c r="B18" s="12">
        <f>B19+B20</f>
        <v>-1523.5999999999985</v>
      </c>
      <c r="C18" s="12">
        <f>C19+C20</f>
        <v>-1273.3700000000008</v>
      </c>
      <c r="D18" s="12">
        <f t="shared" si="0"/>
        <v>250.22999999999774</v>
      </c>
      <c r="E18" s="26">
        <f t="shared" si="1"/>
        <v>-16.423601995274211</v>
      </c>
    </row>
    <row r="19" spans="1:5" ht="12.75" customHeight="1" x14ac:dyDescent="0.2">
      <c r="A19" s="10" t="s">
        <v>13</v>
      </c>
      <c r="B19" s="11">
        <f>B22+B61</f>
        <v>7965.7000000000007</v>
      </c>
      <c r="C19" s="11">
        <f>C22+C61</f>
        <v>7432.9</v>
      </c>
      <c r="D19" s="11">
        <f t="shared" si="0"/>
        <v>-532.80000000000109</v>
      </c>
      <c r="E19" s="27">
        <f t="shared" si="1"/>
        <v>-6.6886777056630535</v>
      </c>
    </row>
    <row r="20" spans="1:5" ht="12.75" customHeight="1" x14ac:dyDescent="0.2">
      <c r="A20" s="10" t="s">
        <v>14</v>
      </c>
      <c r="B20" s="11">
        <f>B23+B67</f>
        <v>-9489.2999999999993</v>
      </c>
      <c r="C20" s="11">
        <f>C23+C67</f>
        <v>-8706.27</v>
      </c>
      <c r="D20" s="11">
        <f t="shared" si="0"/>
        <v>783.02999999999884</v>
      </c>
      <c r="E20" s="27">
        <f t="shared" si="1"/>
        <v>-8.251715089627254</v>
      </c>
    </row>
    <row r="21" spans="1:5" ht="12.75" customHeight="1" x14ac:dyDescent="0.2">
      <c r="A21" s="9" t="s">
        <v>15</v>
      </c>
      <c r="B21" s="12">
        <f>B22+B23</f>
        <v>202.20000000000073</v>
      </c>
      <c r="C21" s="12">
        <f>C22+C23</f>
        <v>-116.47000000000116</v>
      </c>
      <c r="D21" s="12">
        <f t="shared" si="0"/>
        <v>-318.67000000000189</v>
      </c>
      <c r="E21" s="26">
        <f t="shared" si="1"/>
        <v>-157.60138476755725</v>
      </c>
    </row>
    <row r="22" spans="1:5" ht="12.75" customHeight="1" x14ac:dyDescent="0.2">
      <c r="A22" s="10" t="s">
        <v>16</v>
      </c>
      <c r="B22" s="11">
        <f>B25+B36</f>
        <v>7293.2000000000007</v>
      </c>
      <c r="C22" s="11">
        <f>C25+C36</f>
        <v>6722.2999999999993</v>
      </c>
      <c r="D22" s="11">
        <f t="shared" si="0"/>
        <v>-570.90000000000146</v>
      </c>
      <c r="E22" s="27">
        <f t="shared" si="1"/>
        <v>-7.8278396314375271</v>
      </c>
    </row>
    <row r="23" spans="1:5" ht="12.75" customHeight="1" x14ac:dyDescent="0.2">
      <c r="A23" s="10" t="s">
        <v>17</v>
      </c>
      <c r="B23" s="11">
        <f>B30+B48</f>
        <v>-7091</v>
      </c>
      <c r="C23" s="11">
        <f>C30+C48</f>
        <v>-6838.77</v>
      </c>
      <c r="D23" s="11">
        <f t="shared" si="0"/>
        <v>252.22999999999956</v>
      </c>
      <c r="E23" s="27">
        <f t="shared" si="1"/>
        <v>-3.5570441404597375</v>
      </c>
    </row>
    <row r="24" spans="1:5" ht="12.75" customHeight="1" x14ac:dyDescent="0.2">
      <c r="A24" s="9" t="s">
        <v>18</v>
      </c>
      <c r="B24" s="12">
        <f>B25+B30</f>
        <v>-2463.5</v>
      </c>
      <c r="C24" s="12">
        <f>C25+C30</f>
        <v>-2587.4700000000012</v>
      </c>
      <c r="D24" s="12">
        <f t="shared" si="0"/>
        <v>-123.97000000000116</v>
      </c>
      <c r="E24" s="26">
        <f t="shared" si="1"/>
        <v>5.0322711589202811</v>
      </c>
    </row>
    <row r="25" spans="1:5" ht="12.75" customHeight="1" x14ac:dyDescent="0.2">
      <c r="A25" s="9" t="s">
        <v>19</v>
      </c>
      <c r="B25" s="12">
        <f>B26+B27+B28+B29</f>
        <v>3476.5</v>
      </c>
      <c r="C25" s="12">
        <f>C26+C27+C28+C29</f>
        <v>2953.5999999999995</v>
      </c>
      <c r="D25" s="12">
        <f t="shared" si="0"/>
        <v>-522.90000000000055</v>
      </c>
      <c r="E25" s="26">
        <f t="shared" si="1"/>
        <v>-15.04098950093487</v>
      </c>
    </row>
    <row r="26" spans="1:5" ht="12.75" customHeight="1" x14ac:dyDescent="0.2">
      <c r="A26" s="10" t="s">
        <v>20</v>
      </c>
      <c r="B26" s="11">
        <v>2816.2000000000003</v>
      </c>
      <c r="C26" s="11">
        <v>2341.6999999999998</v>
      </c>
      <c r="D26" s="11">
        <f t="shared" si="0"/>
        <v>-474.50000000000045</v>
      </c>
      <c r="E26" s="27">
        <f t="shared" si="1"/>
        <v>-16.848945387401486</v>
      </c>
    </row>
    <row r="27" spans="1:5" ht="12.75" customHeight="1" x14ac:dyDescent="0.2">
      <c r="A27" s="10" t="s">
        <v>21</v>
      </c>
      <c r="B27" s="11">
        <v>0</v>
      </c>
      <c r="C27" s="11">
        <v>0</v>
      </c>
      <c r="D27" s="11">
        <f t="shared" si="0"/>
        <v>0</v>
      </c>
      <c r="E27" s="27">
        <f t="shared" si="1"/>
        <v>0</v>
      </c>
    </row>
    <row r="28" spans="1:5" ht="12.75" customHeight="1" x14ac:dyDescent="0.2">
      <c r="A28" s="10" t="s">
        <v>22</v>
      </c>
      <c r="B28" s="11">
        <v>4.0999999999999996</v>
      </c>
      <c r="C28" s="11">
        <v>4.2</v>
      </c>
      <c r="D28" s="11">
        <f t="shared" si="0"/>
        <v>0.10000000000000053</v>
      </c>
      <c r="E28" s="27">
        <f t="shared" si="1"/>
        <v>2.4390243902439011</v>
      </c>
    </row>
    <row r="29" spans="1:5" ht="12.75" customHeight="1" x14ac:dyDescent="0.2">
      <c r="A29" s="10" t="s">
        <v>23</v>
      </c>
      <c r="B29" s="11">
        <v>656.2</v>
      </c>
      <c r="C29" s="11">
        <v>607.69999999999993</v>
      </c>
      <c r="D29" s="11">
        <f t="shared" si="0"/>
        <v>-48.500000000000114</v>
      </c>
      <c r="E29" s="27">
        <f t="shared" si="1"/>
        <v>-7.39103931728134</v>
      </c>
    </row>
    <row r="30" spans="1:5" ht="12.75" customHeight="1" x14ac:dyDescent="0.2">
      <c r="A30" s="9" t="s">
        <v>24</v>
      </c>
      <c r="B30" s="12">
        <f>B31+B32+B33+B34</f>
        <v>-5940</v>
      </c>
      <c r="C30" s="12">
        <f>C31+C32+C33+C34</f>
        <v>-5541.0700000000006</v>
      </c>
      <c r="D30" s="12">
        <f t="shared" si="0"/>
        <v>398.92999999999938</v>
      </c>
      <c r="E30" s="26">
        <f t="shared" si="1"/>
        <v>-6.7159932659932622</v>
      </c>
    </row>
    <row r="31" spans="1:5" ht="12.75" customHeight="1" x14ac:dyDescent="0.2">
      <c r="A31" s="10" t="s">
        <v>20</v>
      </c>
      <c r="B31" s="11">
        <v>-5158.9000000000005</v>
      </c>
      <c r="C31" s="11">
        <v>-4807.3700000000008</v>
      </c>
      <c r="D31" s="11">
        <f t="shared" si="0"/>
        <v>351.52999999999975</v>
      </c>
      <c r="E31" s="27">
        <f t="shared" si="1"/>
        <v>-6.814049506677776</v>
      </c>
    </row>
    <row r="32" spans="1:5" ht="12.75" customHeight="1" x14ac:dyDescent="0.2">
      <c r="A32" s="10" t="s">
        <v>21</v>
      </c>
      <c r="B32" s="11">
        <v>0</v>
      </c>
      <c r="C32" s="11">
        <v>0</v>
      </c>
      <c r="D32" s="11">
        <f t="shared" si="0"/>
        <v>0</v>
      </c>
      <c r="E32" s="27">
        <f t="shared" si="1"/>
        <v>0</v>
      </c>
    </row>
    <row r="33" spans="1:5" ht="12.75" customHeight="1" x14ac:dyDescent="0.2">
      <c r="A33" s="10" t="s">
        <v>22</v>
      </c>
      <c r="B33" s="11">
        <v>-1.4</v>
      </c>
      <c r="C33" s="11">
        <v>-1.5</v>
      </c>
      <c r="D33" s="11">
        <f t="shared" si="0"/>
        <v>-0.10000000000000009</v>
      </c>
      <c r="E33" s="27">
        <f t="shared" si="1"/>
        <v>7.1428571428571388</v>
      </c>
    </row>
    <row r="34" spans="1:5" ht="12.75" customHeight="1" x14ac:dyDescent="0.2">
      <c r="A34" s="10" t="s">
        <v>23</v>
      </c>
      <c r="B34" s="11">
        <v>-779.7</v>
      </c>
      <c r="C34" s="11">
        <v>-732.2</v>
      </c>
      <c r="D34" s="11">
        <f t="shared" si="0"/>
        <v>47.5</v>
      </c>
      <c r="E34" s="27">
        <f t="shared" si="1"/>
        <v>-6.0920867000128283</v>
      </c>
    </row>
    <row r="35" spans="1:5" ht="12.75" customHeight="1" x14ac:dyDescent="0.2">
      <c r="A35" s="9" t="s">
        <v>25</v>
      </c>
      <c r="B35" s="12">
        <f>B36+B48</f>
        <v>2665.7000000000007</v>
      </c>
      <c r="C35" s="12">
        <f>C36+C48</f>
        <v>2470.9999999999991</v>
      </c>
      <c r="D35" s="12">
        <f t="shared" si="0"/>
        <v>-194.70000000000164</v>
      </c>
      <c r="E35" s="26">
        <f t="shared" si="1"/>
        <v>-7.3038976629028554</v>
      </c>
    </row>
    <row r="36" spans="1:5" ht="12.75" customHeight="1" x14ac:dyDescent="0.2">
      <c r="A36" s="9" t="s">
        <v>26</v>
      </c>
      <c r="B36" s="12">
        <f>B37+B38+B39+B40+B41+B42+B43+B44+B45+B46+B47</f>
        <v>3816.7000000000012</v>
      </c>
      <c r="C36" s="12">
        <f>C37+C38+C39+C40+C41+C42+C43+C44+C45+C46+C47</f>
        <v>3768.6999999999994</v>
      </c>
      <c r="D36" s="12">
        <f t="shared" si="0"/>
        <v>-48.000000000001819</v>
      </c>
      <c r="E36" s="26">
        <f t="shared" si="1"/>
        <v>-1.2576309377211032</v>
      </c>
    </row>
    <row r="37" spans="1:5" ht="12.75" customHeight="1" x14ac:dyDescent="0.2">
      <c r="A37" s="10" t="s">
        <v>27</v>
      </c>
      <c r="B37" s="11">
        <v>1701.4</v>
      </c>
      <c r="C37" s="11">
        <v>1695.1999999999998</v>
      </c>
      <c r="D37" s="11">
        <f t="shared" si="0"/>
        <v>-6.2000000000002728</v>
      </c>
      <c r="E37" s="27">
        <f t="shared" si="1"/>
        <v>-0.36440578347244923</v>
      </c>
    </row>
    <row r="38" spans="1:5" ht="12.75" customHeight="1" x14ac:dyDescent="0.2">
      <c r="A38" s="10" t="s">
        <v>28</v>
      </c>
      <c r="B38" s="11">
        <v>1323.7</v>
      </c>
      <c r="C38" s="11">
        <v>1330.2</v>
      </c>
      <c r="D38" s="11">
        <f t="shared" si="0"/>
        <v>6.5</v>
      </c>
      <c r="E38" s="27">
        <f t="shared" si="1"/>
        <v>0.49104782050312679</v>
      </c>
    </row>
    <row r="39" spans="1:5" ht="12.75" customHeight="1" x14ac:dyDescent="0.2">
      <c r="A39" s="10" t="s">
        <v>29</v>
      </c>
      <c r="B39" s="11">
        <v>87.9</v>
      </c>
      <c r="C39" s="11">
        <v>92.700000000000017</v>
      </c>
      <c r="D39" s="11">
        <f t="shared" si="0"/>
        <v>4.8000000000000114</v>
      </c>
      <c r="E39" s="27">
        <f t="shared" si="1"/>
        <v>5.460750853242331</v>
      </c>
    </row>
    <row r="40" spans="1:5" ht="12.75" customHeight="1" x14ac:dyDescent="0.2">
      <c r="A40" s="10" t="s">
        <v>30</v>
      </c>
      <c r="B40" s="11">
        <v>0</v>
      </c>
      <c r="C40" s="11">
        <v>0</v>
      </c>
      <c r="D40" s="11">
        <f t="shared" si="0"/>
        <v>0</v>
      </c>
      <c r="E40" s="27">
        <f t="shared" si="1"/>
        <v>0</v>
      </c>
    </row>
    <row r="41" spans="1:5" ht="12.75" customHeight="1" x14ac:dyDescent="0.2">
      <c r="A41" s="10" t="s">
        <v>31</v>
      </c>
      <c r="B41" s="11">
        <v>54.8</v>
      </c>
      <c r="C41" s="11">
        <v>60.999999999999993</v>
      </c>
      <c r="D41" s="11">
        <f t="shared" si="0"/>
        <v>6.1999999999999957</v>
      </c>
      <c r="E41" s="27">
        <f t="shared" si="1"/>
        <v>11.313868613138681</v>
      </c>
    </row>
    <row r="42" spans="1:5" ht="12.75" customHeight="1" x14ac:dyDescent="0.2">
      <c r="A42" s="10" t="s">
        <v>32</v>
      </c>
      <c r="B42" s="11">
        <v>128.30000000000001</v>
      </c>
      <c r="C42" s="11">
        <v>81.400000000000006</v>
      </c>
      <c r="D42" s="11">
        <f t="shared" si="0"/>
        <v>-46.900000000000006</v>
      </c>
      <c r="E42" s="27">
        <f t="shared" si="1"/>
        <v>-36.554949337490264</v>
      </c>
    </row>
    <row r="43" spans="1:5" ht="12.75" customHeight="1" x14ac:dyDescent="0.2">
      <c r="A43" s="10" t="s">
        <v>33</v>
      </c>
      <c r="B43" s="11">
        <v>8.9</v>
      </c>
      <c r="C43" s="11">
        <v>8.6</v>
      </c>
      <c r="D43" s="11">
        <f t="shared" si="0"/>
        <v>-0.30000000000000071</v>
      </c>
      <c r="E43" s="27">
        <f t="shared" si="1"/>
        <v>-3.3707865168539399</v>
      </c>
    </row>
    <row r="44" spans="1:5" ht="12.75" customHeight="1" x14ac:dyDescent="0.2">
      <c r="A44" s="10" t="s">
        <v>34</v>
      </c>
      <c r="B44" s="11">
        <v>1</v>
      </c>
      <c r="C44" s="11">
        <v>3.2</v>
      </c>
      <c r="D44" s="11">
        <f t="shared" si="0"/>
        <v>2.2000000000000002</v>
      </c>
      <c r="E44" s="27">
        <f t="shared" si="1"/>
        <v>220</v>
      </c>
    </row>
    <row r="45" spans="1:5" ht="12.75" customHeight="1" x14ac:dyDescent="0.2">
      <c r="A45" s="10" t="s">
        <v>35</v>
      </c>
      <c r="B45" s="11">
        <v>479.30000000000007</v>
      </c>
      <c r="C45" s="11">
        <v>462.49999999999994</v>
      </c>
      <c r="D45" s="11">
        <f t="shared" si="0"/>
        <v>-16.800000000000125</v>
      </c>
      <c r="E45" s="27">
        <f t="shared" si="1"/>
        <v>-3.5051116211141533</v>
      </c>
    </row>
    <row r="46" spans="1:5" ht="12.75" customHeight="1" x14ac:dyDescent="0.2">
      <c r="A46" s="10" t="s">
        <v>36</v>
      </c>
      <c r="B46" s="11">
        <v>1.4</v>
      </c>
      <c r="C46" s="11">
        <v>1.5</v>
      </c>
      <c r="D46" s="11">
        <f t="shared" si="0"/>
        <v>0.10000000000000009</v>
      </c>
      <c r="E46" s="27">
        <f t="shared" si="1"/>
        <v>7.1428571428571388</v>
      </c>
    </row>
    <row r="47" spans="1:5" ht="12.75" customHeight="1" x14ac:dyDescent="0.2">
      <c r="A47" s="10" t="s">
        <v>37</v>
      </c>
      <c r="B47" s="11">
        <v>30</v>
      </c>
      <c r="C47" s="11">
        <v>32.400000000000006</v>
      </c>
      <c r="D47" s="11">
        <f t="shared" si="0"/>
        <v>2.4000000000000057</v>
      </c>
      <c r="E47" s="27">
        <f t="shared" si="1"/>
        <v>8.0000000000000284</v>
      </c>
    </row>
    <row r="48" spans="1:5" ht="12.75" customHeight="1" x14ac:dyDescent="0.2">
      <c r="A48" s="9" t="s">
        <v>38</v>
      </c>
      <c r="B48" s="12">
        <f>B49+B50+B51+B52+B53+B54+B55+B56+B57+B58+B59</f>
        <v>-1151.0000000000002</v>
      </c>
      <c r="C48" s="12">
        <f>C49+C50+C51+C52+C53+C54+C55+C56+C57+C58+C59</f>
        <v>-1297.7</v>
      </c>
      <c r="D48" s="12">
        <f t="shared" si="0"/>
        <v>-146.69999999999982</v>
      </c>
      <c r="E48" s="26">
        <f t="shared" si="1"/>
        <v>12.745438748913955</v>
      </c>
    </row>
    <row r="49" spans="1:5" ht="12.75" customHeight="1" x14ac:dyDescent="0.2">
      <c r="A49" s="10" t="s">
        <v>39</v>
      </c>
      <c r="B49" s="11">
        <v>-510.30000000000007</v>
      </c>
      <c r="C49" s="11">
        <v>-475.5</v>
      </c>
      <c r="D49" s="11">
        <f t="shared" si="0"/>
        <v>34.800000000000068</v>
      </c>
      <c r="E49" s="27">
        <f t="shared" si="1"/>
        <v>-6.819517930629047</v>
      </c>
    </row>
    <row r="50" spans="1:5" ht="12.75" customHeight="1" x14ac:dyDescent="0.2">
      <c r="A50" s="10" t="s">
        <v>28</v>
      </c>
      <c r="B50" s="11">
        <v>-224.39999999999998</v>
      </c>
      <c r="C50" s="11">
        <v>-388.40000000000003</v>
      </c>
      <c r="D50" s="11">
        <f t="shared" si="0"/>
        <v>-164.00000000000006</v>
      </c>
      <c r="E50" s="27">
        <f t="shared" si="1"/>
        <v>73.083778966131945</v>
      </c>
    </row>
    <row r="51" spans="1:5" ht="12.75" customHeight="1" x14ac:dyDescent="0.2">
      <c r="A51" s="10" t="s">
        <v>29</v>
      </c>
      <c r="B51" s="11">
        <v>-8.6000000000000014</v>
      </c>
      <c r="C51" s="11">
        <v>-8.5</v>
      </c>
      <c r="D51" s="11">
        <f t="shared" si="0"/>
        <v>0.10000000000000142</v>
      </c>
      <c r="E51" s="27">
        <f t="shared" si="1"/>
        <v>-1.1627906976744384</v>
      </c>
    </row>
    <row r="52" spans="1:5" ht="12.75" customHeight="1" x14ac:dyDescent="0.2">
      <c r="A52" s="10" t="s">
        <v>30</v>
      </c>
      <c r="B52" s="11">
        <v>0</v>
      </c>
      <c r="C52" s="11">
        <v>0</v>
      </c>
      <c r="D52" s="11">
        <f t="shared" si="0"/>
        <v>0</v>
      </c>
      <c r="E52" s="27">
        <f t="shared" si="1"/>
        <v>0</v>
      </c>
    </row>
    <row r="53" spans="1:5" ht="12.75" customHeight="1" x14ac:dyDescent="0.2">
      <c r="A53" s="10" t="s">
        <v>31</v>
      </c>
      <c r="B53" s="11">
        <v>-55.599999999999994</v>
      </c>
      <c r="C53" s="11">
        <v>-54.800000000000004</v>
      </c>
      <c r="D53" s="11">
        <f t="shared" si="0"/>
        <v>0.79999999999999005</v>
      </c>
      <c r="E53" s="27">
        <f t="shared" si="1"/>
        <v>-1.4388489208632933</v>
      </c>
    </row>
    <row r="54" spans="1:5" ht="12.75" customHeight="1" x14ac:dyDescent="0.2">
      <c r="A54" s="10" t="s">
        <v>32</v>
      </c>
      <c r="B54" s="11">
        <v>-109.5</v>
      </c>
      <c r="C54" s="11">
        <v>-77</v>
      </c>
      <c r="D54" s="11">
        <f t="shared" si="0"/>
        <v>32.5</v>
      </c>
      <c r="E54" s="27">
        <f t="shared" si="1"/>
        <v>-29.680365296803657</v>
      </c>
    </row>
    <row r="55" spans="1:5" ht="12.75" customHeight="1" x14ac:dyDescent="0.2">
      <c r="A55" s="10" t="s">
        <v>33</v>
      </c>
      <c r="B55" s="11">
        <v>-13.3</v>
      </c>
      <c r="C55" s="11">
        <v>-12.899999999999999</v>
      </c>
      <c r="D55" s="11">
        <f t="shared" si="0"/>
        <v>0.40000000000000213</v>
      </c>
      <c r="E55" s="27">
        <f t="shared" si="1"/>
        <v>-3.0075187969924855</v>
      </c>
    </row>
    <row r="56" spans="1:5" ht="12.75" customHeight="1" x14ac:dyDescent="0.2">
      <c r="A56" s="10" t="s">
        <v>34</v>
      </c>
      <c r="B56" s="11">
        <v>-11.299999999999999</v>
      </c>
      <c r="C56" s="11">
        <v>-27.8</v>
      </c>
      <c r="D56" s="11">
        <f t="shared" si="0"/>
        <v>-16.5</v>
      </c>
      <c r="E56" s="27">
        <f t="shared" si="1"/>
        <v>146.01769911504428</v>
      </c>
    </row>
    <row r="57" spans="1:5" ht="12.75" customHeight="1" x14ac:dyDescent="0.2">
      <c r="A57" s="10" t="s">
        <v>35</v>
      </c>
      <c r="B57" s="11">
        <v>-190.7</v>
      </c>
      <c r="C57" s="11">
        <v>-214.1</v>
      </c>
      <c r="D57" s="11">
        <f t="shared" si="0"/>
        <v>-23.400000000000006</v>
      </c>
      <c r="E57" s="27">
        <f t="shared" si="1"/>
        <v>12.270582066072365</v>
      </c>
    </row>
    <row r="58" spans="1:5" ht="12.75" customHeight="1" x14ac:dyDescent="0.2">
      <c r="A58" s="10" t="s">
        <v>36</v>
      </c>
      <c r="B58" s="11">
        <v>-6.9</v>
      </c>
      <c r="C58" s="11">
        <v>-9.4</v>
      </c>
      <c r="D58" s="11">
        <f t="shared" si="0"/>
        <v>-2.5</v>
      </c>
      <c r="E58" s="27">
        <f t="shared" si="1"/>
        <v>36.23188405797103</v>
      </c>
    </row>
    <row r="59" spans="1:5" ht="12.75" customHeight="1" x14ac:dyDescent="0.2">
      <c r="A59" s="10" t="s">
        <v>88</v>
      </c>
      <c r="B59" s="11">
        <v>-20.399999999999999</v>
      </c>
      <c r="C59" s="11">
        <v>-29.3</v>
      </c>
      <c r="D59" s="11">
        <f t="shared" si="0"/>
        <v>-8.9000000000000021</v>
      </c>
      <c r="E59" s="27">
        <f t="shared" si="1"/>
        <v>43.627450980392183</v>
      </c>
    </row>
    <row r="60" spans="1:5" ht="12.75" customHeight="1" x14ac:dyDescent="0.2">
      <c r="A60" s="9" t="s">
        <v>40</v>
      </c>
      <c r="B60" s="12">
        <f>B61+B67</f>
        <v>-1725.7999999999997</v>
      </c>
      <c r="C60" s="12">
        <f>C61+C67</f>
        <v>-1156.8999999999999</v>
      </c>
      <c r="D60" s="12">
        <f t="shared" si="0"/>
        <v>568.89999999999986</v>
      </c>
      <c r="E60" s="26">
        <f t="shared" si="1"/>
        <v>-32.964422296905781</v>
      </c>
    </row>
    <row r="61" spans="1:5" ht="12.75" customHeight="1" x14ac:dyDescent="0.2">
      <c r="A61" s="9" t="s">
        <v>41</v>
      </c>
      <c r="B61" s="12">
        <f>B62+B63</f>
        <v>672.50000000000011</v>
      </c>
      <c r="C61" s="12">
        <f>C62+C63</f>
        <v>710.59999999999991</v>
      </c>
      <c r="D61" s="12">
        <f t="shared" si="0"/>
        <v>38.099999999999795</v>
      </c>
      <c r="E61" s="26">
        <f t="shared" si="1"/>
        <v>5.6654275092936359</v>
      </c>
    </row>
    <row r="62" spans="1:5" ht="12.75" customHeight="1" x14ac:dyDescent="0.2">
      <c r="A62" s="10" t="s">
        <v>42</v>
      </c>
      <c r="B62" s="11">
        <v>36.200000000000003</v>
      </c>
      <c r="C62" s="11">
        <v>39</v>
      </c>
      <c r="D62" s="11">
        <f t="shared" si="0"/>
        <v>2.7999999999999972</v>
      </c>
      <c r="E62" s="27">
        <f t="shared" si="1"/>
        <v>7.734806629834253</v>
      </c>
    </row>
    <row r="63" spans="1:5" ht="12.75" customHeight="1" x14ac:dyDescent="0.2">
      <c r="A63" s="10" t="s">
        <v>43</v>
      </c>
      <c r="B63" s="11">
        <f>B64+B65+B66</f>
        <v>636.30000000000007</v>
      </c>
      <c r="C63" s="11">
        <f>C64+C65+C66</f>
        <v>671.59999999999991</v>
      </c>
      <c r="D63" s="11">
        <f t="shared" si="0"/>
        <v>35.299999999999841</v>
      </c>
      <c r="E63" s="27">
        <f t="shared" si="1"/>
        <v>5.5476976269055172</v>
      </c>
    </row>
    <row r="64" spans="1:5" ht="12.75" customHeight="1" x14ac:dyDescent="0.2">
      <c r="A64" s="10" t="s">
        <v>44</v>
      </c>
      <c r="B64" s="11">
        <v>173.9</v>
      </c>
      <c r="C64" s="11">
        <v>97.8</v>
      </c>
      <c r="D64" s="11">
        <f t="shared" si="0"/>
        <v>-76.100000000000009</v>
      </c>
      <c r="E64" s="27">
        <f t="shared" si="1"/>
        <v>-43.760782058654399</v>
      </c>
    </row>
    <row r="65" spans="1:5" ht="12.75" customHeight="1" x14ac:dyDescent="0.2">
      <c r="A65" s="10" t="s">
        <v>45</v>
      </c>
      <c r="B65" s="11">
        <v>86.699999999999989</v>
      </c>
      <c r="C65" s="11">
        <v>132.30000000000001</v>
      </c>
      <c r="D65" s="11">
        <f t="shared" si="0"/>
        <v>45.600000000000023</v>
      </c>
      <c r="E65" s="27">
        <f t="shared" si="1"/>
        <v>52.595155709342578</v>
      </c>
    </row>
    <row r="66" spans="1:5" ht="12.75" customHeight="1" x14ac:dyDescent="0.2">
      <c r="A66" s="10" t="s">
        <v>46</v>
      </c>
      <c r="B66" s="11">
        <v>375.70000000000005</v>
      </c>
      <c r="C66" s="11">
        <v>441.49999999999994</v>
      </c>
      <c r="D66" s="11">
        <f t="shared" si="0"/>
        <v>65.799999999999898</v>
      </c>
      <c r="E66" s="27">
        <f t="shared" si="1"/>
        <v>17.513973915357965</v>
      </c>
    </row>
    <row r="67" spans="1:5" ht="12.75" customHeight="1" x14ac:dyDescent="0.2">
      <c r="A67" s="9" t="s">
        <v>47</v>
      </c>
      <c r="B67" s="12">
        <f>B68+B69</f>
        <v>-2398.2999999999997</v>
      </c>
      <c r="C67" s="12">
        <f>C68+C69</f>
        <v>-1867.4999999999998</v>
      </c>
      <c r="D67" s="12">
        <f t="shared" si="0"/>
        <v>530.79999999999995</v>
      </c>
      <c r="E67" s="26">
        <f t="shared" si="1"/>
        <v>-22.132343743484967</v>
      </c>
    </row>
    <row r="68" spans="1:5" ht="12.75" customHeight="1" x14ac:dyDescent="0.2">
      <c r="A68" s="10" t="s">
        <v>42</v>
      </c>
      <c r="B68" s="11">
        <v>-0.7</v>
      </c>
      <c r="C68" s="11">
        <v>-0.6</v>
      </c>
      <c r="D68" s="11">
        <f t="shared" si="0"/>
        <v>9.9999999999999978E-2</v>
      </c>
      <c r="E68" s="27">
        <f t="shared" si="1"/>
        <v>-14.285714285714278</v>
      </c>
    </row>
    <row r="69" spans="1:5" ht="12.75" customHeight="1" x14ac:dyDescent="0.2">
      <c r="A69" s="10" t="s">
        <v>48</v>
      </c>
      <c r="B69" s="11">
        <f>B70+B71+B72</f>
        <v>-2397.6</v>
      </c>
      <c r="C69" s="11">
        <f>C70+C71+C72</f>
        <v>-1866.8999999999999</v>
      </c>
      <c r="D69" s="11">
        <f t="shared" si="0"/>
        <v>530.70000000000005</v>
      </c>
      <c r="E69" s="27">
        <f t="shared" si="1"/>
        <v>-22.134634634634637</v>
      </c>
    </row>
    <row r="70" spans="1:5" ht="12.75" customHeight="1" x14ac:dyDescent="0.2">
      <c r="A70" s="10" t="s">
        <v>44</v>
      </c>
      <c r="B70" s="11">
        <v>-1714.1</v>
      </c>
      <c r="C70" s="11">
        <v>-1097.3</v>
      </c>
      <c r="D70" s="11">
        <f t="shared" si="0"/>
        <v>616.79999999999995</v>
      </c>
      <c r="E70" s="27">
        <f t="shared" si="1"/>
        <v>-35.983898255644363</v>
      </c>
    </row>
    <row r="71" spans="1:5" ht="12.75" customHeight="1" x14ac:dyDescent="0.2">
      <c r="A71" s="10" t="s">
        <v>45</v>
      </c>
      <c r="B71" s="11">
        <v>-325.5</v>
      </c>
      <c r="C71" s="11">
        <v>-335.5</v>
      </c>
      <c r="D71" s="11">
        <f t="shared" si="0"/>
        <v>-10</v>
      </c>
      <c r="E71" s="27">
        <f t="shared" si="1"/>
        <v>3.0721966205837106</v>
      </c>
    </row>
    <row r="72" spans="1:5" ht="12.75" customHeight="1" x14ac:dyDescent="0.2">
      <c r="A72" s="10" t="s">
        <v>46</v>
      </c>
      <c r="B72" s="11">
        <v>-358</v>
      </c>
      <c r="C72" s="11">
        <v>-434.09999999999997</v>
      </c>
      <c r="D72" s="11">
        <f t="shared" si="0"/>
        <v>-76.099999999999966</v>
      </c>
      <c r="E72" s="27">
        <f t="shared" si="1"/>
        <v>21.256983240223448</v>
      </c>
    </row>
    <row r="73" spans="1:5" ht="12.75" customHeight="1" x14ac:dyDescent="0.2">
      <c r="A73" s="9" t="s">
        <v>49</v>
      </c>
      <c r="B73" s="12">
        <f>B74+B75</f>
        <v>-20.900000000000006</v>
      </c>
      <c r="C73" s="12">
        <f>C74+C75</f>
        <v>-18.200000000000017</v>
      </c>
      <c r="D73" s="12">
        <f t="shared" si="0"/>
        <v>2.6999999999999886</v>
      </c>
      <c r="E73" s="26">
        <f t="shared" si="1"/>
        <v>-12.918660287081281</v>
      </c>
    </row>
    <row r="74" spans="1:5" ht="12.75" customHeight="1" x14ac:dyDescent="0.2">
      <c r="A74" s="10" t="s">
        <v>50</v>
      </c>
      <c r="B74" s="11">
        <v>221.8</v>
      </c>
      <c r="C74" s="11">
        <v>232.5</v>
      </c>
      <c r="D74" s="11">
        <f t="shared" si="0"/>
        <v>10.699999999999989</v>
      </c>
      <c r="E74" s="27">
        <f t="shared" si="1"/>
        <v>4.8241659152389502</v>
      </c>
    </row>
    <row r="75" spans="1:5" ht="12.75" customHeight="1" x14ac:dyDescent="0.2">
      <c r="A75" s="10" t="s">
        <v>51</v>
      </c>
      <c r="B75" s="11">
        <v>-242.70000000000002</v>
      </c>
      <c r="C75" s="11">
        <v>-250.70000000000002</v>
      </c>
      <c r="D75" s="11">
        <f t="shared" si="0"/>
        <v>-8</v>
      </c>
      <c r="E75" s="27">
        <f t="shared" si="1"/>
        <v>3.2962505150391479</v>
      </c>
    </row>
    <row r="76" spans="1:5" ht="12.75" customHeight="1" x14ac:dyDescent="0.2">
      <c r="A76" s="10" t="s">
        <v>52</v>
      </c>
      <c r="B76" s="11">
        <v>42.4</v>
      </c>
      <c r="C76" s="11">
        <v>42.6</v>
      </c>
      <c r="D76" s="11">
        <f t="shared" si="0"/>
        <v>0.20000000000000284</v>
      </c>
      <c r="E76" s="27">
        <f t="shared" si="1"/>
        <v>0.47169811320755173</v>
      </c>
    </row>
    <row r="77" spans="1:5" ht="12.75" customHeight="1" x14ac:dyDescent="0.2">
      <c r="A77" s="10" t="s">
        <v>53</v>
      </c>
      <c r="B77" s="11">
        <v>-63.300000000000011</v>
      </c>
      <c r="C77" s="11">
        <v>-60.800000000000011</v>
      </c>
      <c r="D77" s="11">
        <f t="shared" si="0"/>
        <v>2.5</v>
      </c>
      <c r="E77" s="27">
        <f t="shared" si="1"/>
        <v>-3.949447077409161</v>
      </c>
    </row>
    <row r="78" spans="1:5" ht="12.75" customHeight="1" x14ac:dyDescent="0.2">
      <c r="A78" s="9" t="s">
        <v>54</v>
      </c>
      <c r="B78" s="12">
        <f>B79+B80</f>
        <v>1407.1999999999998</v>
      </c>
      <c r="C78" s="12">
        <f>C79+C80</f>
        <v>1506.6000000000004</v>
      </c>
      <c r="D78" s="12">
        <f t="shared" si="0"/>
        <v>99.400000000000546</v>
      </c>
      <c r="E78" s="26">
        <f t="shared" si="1"/>
        <v>7.063672541216647</v>
      </c>
    </row>
    <row r="79" spans="1:5" ht="12.75" customHeight="1" x14ac:dyDescent="0.2">
      <c r="A79" s="9" t="s">
        <v>55</v>
      </c>
      <c r="B79" s="12">
        <v>5.5</v>
      </c>
      <c r="C79" s="12">
        <v>5.6</v>
      </c>
      <c r="D79" s="12">
        <f t="shared" si="0"/>
        <v>9.9999999999999645E-2</v>
      </c>
      <c r="E79" s="26">
        <f t="shared" si="1"/>
        <v>1.818181818181813</v>
      </c>
    </row>
    <row r="80" spans="1:5" ht="12.75" customHeight="1" x14ac:dyDescent="0.2">
      <c r="A80" s="9" t="s">
        <v>56</v>
      </c>
      <c r="B80" s="12">
        <f>B81+B90+B93+B104</f>
        <v>1401.6999999999998</v>
      </c>
      <c r="C80" s="12">
        <f>C81+C90+C93+C104</f>
        <v>1501.0000000000005</v>
      </c>
      <c r="D80" s="12">
        <f t="shared" ref="D80:D105" si="2">+C80-B80</f>
        <v>99.300000000000637</v>
      </c>
      <c r="E80" s="26">
        <f t="shared" ref="E80:E105" si="3">IF(B80=0,0,+C80/B80*100-100)</f>
        <v>7.0842548334166082</v>
      </c>
    </row>
    <row r="81" spans="1:5" ht="12.75" customHeight="1" x14ac:dyDescent="0.2">
      <c r="A81" s="9" t="s">
        <v>57</v>
      </c>
      <c r="B81" s="14">
        <f>B82+B86</f>
        <v>1384.8999999999999</v>
      </c>
      <c r="C81" s="14">
        <f>C82+C86</f>
        <v>1462.0000000000002</v>
      </c>
      <c r="D81" s="14">
        <f t="shared" si="2"/>
        <v>77.100000000000364</v>
      </c>
      <c r="E81" s="28">
        <f t="shared" si="3"/>
        <v>5.5671889667124219</v>
      </c>
    </row>
    <row r="82" spans="1:5" ht="12.75" customHeight="1" x14ac:dyDescent="0.2">
      <c r="A82" s="10" t="s">
        <v>58</v>
      </c>
      <c r="B82" s="11">
        <f>B83+B84+B85</f>
        <v>-9.6999999999999993</v>
      </c>
      <c r="C82" s="11">
        <f>C83+C84+C85</f>
        <v>-186.3</v>
      </c>
      <c r="D82" s="11">
        <f t="shared" si="2"/>
        <v>-176.60000000000002</v>
      </c>
      <c r="E82" s="27">
        <f t="shared" si="3"/>
        <v>1820.6185567010311</v>
      </c>
    </row>
    <row r="83" spans="1:5" ht="12.75" customHeight="1" x14ac:dyDescent="0.2">
      <c r="A83" s="10" t="s">
        <v>59</v>
      </c>
      <c r="B83" s="11">
        <v>-9.6999999999999993</v>
      </c>
      <c r="C83" s="11">
        <v>-186.3</v>
      </c>
      <c r="D83" s="11">
        <f t="shared" si="2"/>
        <v>-176.60000000000002</v>
      </c>
      <c r="E83" s="27">
        <f t="shared" si="3"/>
        <v>1820.6185567010311</v>
      </c>
    </row>
    <row r="84" spans="1:5" ht="12.75" customHeight="1" x14ac:dyDescent="0.2">
      <c r="A84" s="10" t="s">
        <v>60</v>
      </c>
      <c r="B84" s="11">
        <v>0</v>
      </c>
      <c r="C84" s="11">
        <v>0</v>
      </c>
      <c r="D84" s="11">
        <f t="shared" si="2"/>
        <v>0</v>
      </c>
      <c r="E84" s="27">
        <f t="shared" si="3"/>
        <v>0</v>
      </c>
    </row>
    <row r="85" spans="1:5" ht="12.75" customHeight="1" x14ac:dyDescent="0.2">
      <c r="A85" s="10" t="s">
        <v>61</v>
      </c>
      <c r="B85" s="11">
        <v>0</v>
      </c>
      <c r="C85" s="11">
        <v>0</v>
      </c>
      <c r="D85" s="11">
        <f t="shared" si="2"/>
        <v>0</v>
      </c>
      <c r="E85" s="27">
        <f t="shared" si="3"/>
        <v>0</v>
      </c>
    </row>
    <row r="86" spans="1:5" ht="12.75" customHeight="1" x14ac:dyDescent="0.2">
      <c r="A86" s="13" t="s">
        <v>62</v>
      </c>
      <c r="B86" s="11">
        <f>B87+B88+B89</f>
        <v>1394.6</v>
      </c>
      <c r="C86" s="11">
        <f>C87+C88+C89</f>
        <v>1648.3000000000002</v>
      </c>
      <c r="D86" s="11">
        <f t="shared" si="2"/>
        <v>253.70000000000027</v>
      </c>
      <c r="E86" s="27">
        <f t="shared" si="3"/>
        <v>18.191596156604064</v>
      </c>
    </row>
    <row r="87" spans="1:5" ht="12.75" customHeight="1" x14ac:dyDescent="0.2">
      <c r="A87" s="10" t="s">
        <v>63</v>
      </c>
      <c r="B87" s="11">
        <v>-12.2</v>
      </c>
      <c r="C87" s="11">
        <v>-45.1</v>
      </c>
      <c r="D87" s="11">
        <f t="shared" si="2"/>
        <v>-32.900000000000006</v>
      </c>
      <c r="E87" s="27">
        <f t="shared" si="3"/>
        <v>269.67213114754099</v>
      </c>
    </row>
    <row r="88" spans="1:5" ht="12.75" customHeight="1" x14ac:dyDescent="0.2">
      <c r="A88" s="10" t="s">
        <v>64</v>
      </c>
      <c r="B88" s="11">
        <v>1010.3000000000001</v>
      </c>
      <c r="C88" s="11">
        <v>938</v>
      </c>
      <c r="D88" s="11">
        <f t="shared" si="2"/>
        <v>-72.300000000000068</v>
      </c>
      <c r="E88" s="27">
        <f t="shared" si="3"/>
        <v>-7.1562902108284732</v>
      </c>
    </row>
    <row r="89" spans="1:5" ht="12.75" customHeight="1" x14ac:dyDescent="0.2">
      <c r="A89" s="10" t="s">
        <v>65</v>
      </c>
      <c r="B89" s="11">
        <v>396.5</v>
      </c>
      <c r="C89" s="11">
        <v>755.40000000000009</v>
      </c>
      <c r="D89" s="11">
        <f t="shared" si="2"/>
        <v>358.90000000000009</v>
      </c>
      <c r="E89" s="27">
        <f t="shared" si="3"/>
        <v>90.517023959646934</v>
      </c>
    </row>
    <row r="90" spans="1:5" ht="12.75" customHeight="1" x14ac:dyDescent="0.2">
      <c r="A90" s="9" t="s">
        <v>66</v>
      </c>
      <c r="B90" s="14">
        <f>B91+B92</f>
        <v>-678.3</v>
      </c>
      <c r="C90" s="14">
        <f>C91+C92</f>
        <v>-247.30000000000004</v>
      </c>
      <c r="D90" s="14">
        <f t="shared" si="2"/>
        <v>430.99999999999989</v>
      </c>
      <c r="E90" s="28">
        <f t="shared" si="3"/>
        <v>-63.541205956066626</v>
      </c>
    </row>
    <row r="91" spans="1:5" ht="12.75" customHeight="1" x14ac:dyDescent="0.2">
      <c r="A91" s="10" t="s">
        <v>67</v>
      </c>
      <c r="B91" s="11">
        <v>-221.29999999999995</v>
      </c>
      <c r="C91" s="11">
        <v>-292.90000000000003</v>
      </c>
      <c r="D91" s="11">
        <f t="shared" si="2"/>
        <v>-71.60000000000008</v>
      </c>
      <c r="E91" s="27">
        <f t="shared" si="3"/>
        <v>32.354270221418915</v>
      </c>
    </row>
    <row r="92" spans="1:5" ht="12.75" customHeight="1" x14ac:dyDescent="0.2">
      <c r="A92" s="10" t="s">
        <v>68</v>
      </c>
      <c r="B92" s="11">
        <v>-457</v>
      </c>
      <c r="C92" s="11">
        <v>45.599999999999994</v>
      </c>
      <c r="D92" s="11">
        <f t="shared" si="2"/>
        <v>502.6</v>
      </c>
      <c r="E92" s="27">
        <f t="shared" si="3"/>
        <v>-109.97811816192561</v>
      </c>
    </row>
    <row r="93" spans="1:5" ht="12.75" customHeight="1" x14ac:dyDescent="0.2">
      <c r="A93" s="9" t="s">
        <v>69</v>
      </c>
      <c r="B93" s="14">
        <f>B94+B99</f>
        <v>-27.300000000000011</v>
      </c>
      <c r="C93" s="14">
        <f>C94+C99</f>
        <v>71.800000000000182</v>
      </c>
      <c r="D93" s="14">
        <f t="shared" si="2"/>
        <v>99.100000000000193</v>
      </c>
      <c r="E93" s="28">
        <f t="shared" si="3"/>
        <v>-363.00366300366358</v>
      </c>
    </row>
    <row r="94" spans="1:5" ht="12.75" customHeight="1" x14ac:dyDescent="0.2">
      <c r="A94" s="10" t="s">
        <v>70</v>
      </c>
      <c r="B94" s="11">
        <f>B95+B96+B97+B98</f>
        <v>303.5</v>
      </c>
      <c r="C94" s="11">
        <f>C95+C96+C97+C98</f>
        <v>1026.8</v>
      </c>
      <c r="D94" s="11">
        <f t="shared" si="2"/>
        <v>723.3</v>
      </c>
      <c r="E94" s="27">
        <f t="shared" si="3"/>
        <v>238.31960461285007</v>
      </c>
    </row>
    <row r="95" spans="1:5" ht="12.75" customHeight="1" x14ac:dyDescent="0.2">
      <c r="A95" s="10" t="s">
        <v>71</v>
      </c>
      <c r="B95" s="11">
        <v>-123.69999999999999</v>
      </c>
      <c r="C95" s="11">
        <v>-137.9</v>
      </c>
      <c r="D95" s="11">
        <f t="shared" si="2"/>
        <v>-14.200000000000017</v>
      </c>
      <c r="E95" s="27">
        <f t="shared" si="3"/>
        <v>11.47938561034762</v>
      </c>
    </row>
    <row r="96" spans="1:5" ht="12.75" customHeight="1" x14ac:dyDescent="0.2">
      <c r="A96" s="10" t="s">
        <v>72</v>
      </c>
      <c r="B96" s="11">
        <v>1001.2</v>
      </c>
      <c r="C96" s="11">
        <v>765.8</v>
      </c>
      <c r="D96" s="11">
        <f t="shared" si="2"/>
        <v>-235.40000000000009</v>
      </c>
      <c r="E96" s="27">
        <f t="shared" si="3"/>
        <v>-23.511785856971642</v>
      </c>
    </row>
    <row r="97" spans="1:5" ht="12.75" customHeight="1" x14ac:dyDescent="0.2">
      <c r="A97" s="10" t="s">
        <v>73</v>
      </c>
      <c r="B97" s="11">
        <v>-436.09999999999997</v>
      </c>
      <c r="C97" s="11">
        <v>500.70000000000005</v>
      </c>
      <c r="D97" s="11">
        <f t="shared" si="2"/>
        <v>936.8</v>
      </c>
      <c r="E97" s="27">
        <f t="shared" si="3"/>
        <v>-214.81311625773907</v>
      </c>
    </row>
    <row r="98" spans="1:5" ht="12.75" customHeight="1" x14ac:dyDescent="0.2">
      <c r="A98" s="10" t="s">
        <v>74</v>
      </c>
      <c r="B98" s="11">
        <v>-137.9</v>
      </c>
      <c r="C98" s="11">
        <v>-101.80000000000001</v>
      </c>
      <c r="D98" s="11">
        <f t="shared" si="2"/>
        <v>36.099999999999994</v>
      </c>
      <c r="E98" s="27">
        <f t="shared" si="3"/>
        <v>-26.178390137780994</v>
      </c>
    </row>
    <row r="99" spans="1:5" ht="12.75" customHeight="1" x14ac:dyDescent="0.2">
      <c r="A99" s="10" t="s">
        <v>75</v>
      </c>
      <c r="B99" s="11">
        <f>B100+B101+B102+B103</f>
        <v>-330.8</v>
      </c>
      <c r="C99" s="11">
        <f>C100+C101+C102+C103</f>
        <v>-954.99999999999977</v>
      </c>
      <c r="D99" s="11">
        <f t="shared" si="2"/>
        <v>-624.19999999999982</v>
      </c>
      <c r="E99" s="27">
        <f t="shared" si="3"/>
        <v>188.69407496977016</v>
      </c>
    </row>
    <row r="100" spans="1:5" ht="12.75" customHeight="1" x14ac:dyDescent="0.2">
      <c r="A100" s="10" t="s">
        <v>76</v>
      </c>
      <c r="B100" s="11">
        <v>-15.200000000000003</v>
      </c>
      <c r="C100" s="11">
        <v>-23.6</v>
      </c>
      <c r="D100" s="11">
        <f t="shared" si="2"/>
        <v>-8.3999999999999986</v>
      </c>
      <c r="E100" s="27">
        <f t="shared" si="3"/>
        <v>55.263157894736821</v>
      </c>
    </row>
    <row r="101" spans="1:5" ht="12.75" customHeight="1" x14ac:dyDescent="0.2">
      <c r="A101" s="10" t="s">
        <v>77</v>
      </c>
      <c r="B101" s="11">
        <v>-416.1</v>
      </c>
      <c r="C101" s="11">
        <v>-1603.1999999999998</v>
      </c>
      <c r="D101" s="11">
        <f t="shared" si="2"/>
        <v>-1187.0999999999999</v>
      </c>
      <c r="E101" s="27">
        <f t="shared" si="3"/>
        <v>285.29199711607782</v>
      </c>
    </row>
    <row r="102" spans="1:5" ht="12.75" customHeight="1" x14ac:dyDescent="0.2">
      <c r="A102" s="10" t="s">
        <v>78</v>
      </c>
      <c r="B102" s="11">
        <v>102.30000000000003</v>
      </c>
      <c r="C102" s="11">
        <v>580.79999999999995</v>
      </c>
      <c r="D102" s="11">
        <f t="shared" si="2"/>
        <v>478.49999999999994</v>
      </c>
      <c r="E102" s="27">
        <f t="shared" si="3"/>
        <v>467.74193548387086</v>
      </c>
    </row>
    <row r="103" spans="1:5" ht="12.75" customHeight="1" x14ac:dyDescent="0.2">
      <c r="A103" s="10" t="s">
        <v>79</v>
      </c>
      <c r="B103" s="11">
        <v>-1.7999999999999972</v>
      </c>
      <c r="C103" s="11">
        <v>91</v>
      </c>
      <c r="D103" s="11">
        <f t="shared" si="2"/>
        <v>92.8</v>
      </c>
      <c r="E103" s="27">
        <f t="shared" si="3"/>
        <v>-5155.5555555555638</v>
      </c>
    </row>
    <row r="104" spans="1:5" ht="12.75" customHeight="1" x14ac:dyDescent="0.2">
      <c r="A104" s="9" t="s">
        <v>80</v>
      </c>
      <c r="B104" s="14">
        <v>722.4</v>
      </c>
      <c r="C104" s="14">
        <v>214.5</v>
      </c>
      <c r="D104" s="14">
        <f t="shared" si="2"/>
        <v>-507.9</v>
      </c>
      <c r="E104" s="28">
        <f t="shared" si="3"/>
        <v>-70.307308970099669</v>
      </c>
    </row>
    <row r="105" spans="1:5" ht="12.75" customHeight="1" x14ac:dyDescent="0.2">
      <c r="A105" s="9" t="s">
        <v>81</v>
      </c>
      <c r="B105" s="12">
        <f>-B15-B78</f>
        <v>137.29999999999927</v>
      </c>
      <c r="C105" s="12">
        <f>-C15-C78</f>
        <v>-215.02999999999884</v>
      </c>
      <c r="D105" s="12">
        <f t="shared" si="2"/>
        <v>-352.32999999999811</v>
      </c>
      <c r="E105" s="26">
        <f t="shared" si="3"/>
        <v>-256.61325564457388</v>
      </c>
    </row>
    <row r="106" spans="1:5" ht="6" customHeight="1" x14ac:dyDescent="0.2">
      <c r="A106" s="15"/>
      <c r="B106" s="16"/>
      <c r="C106" s="16"/>
      <c r="D106" s="16"/>
      <c r="E106" s="17"/>
    </row>
    <row r="107" spans="1:5" ht="6" customHeight="1" x14ac:dyDescent="0.2">
      <c r="A107" s="1"/>
    </row>
    <row r="108" spans="1:5" ht="12.75" customHeight="1" x14ac:dyDescent="0.2">
      <c r="A108" s="19" t="s">
        <v>85</v>
      </c>
    </row>
    <row r="109" spans="1:5" ht="12.75" customHeight="1" x14ac:dyDescent="0.2">
      <c r="A109" s="29" t="s">
        <v>8</v>
      </c>
    </row>
    <row r="110" spans="1:5" ht="12.75" customHeight="1" x14ac:dyDescent="0.2">
      <c r="A110" s="30" t="s">
        <v>9</v>
      </c>
    </row>
    <row r="111" spans="1:5" ht="12.75" customHeight="1" x14ac:dyDescent="0.2">
      <c r="A111" s="31" t="s">
        <v>86</v>
      </c>
    </row>
  </sheetData>
  <mergeCells count="11">
    <mergeCell ref="D12:E13"/>
    <mergeCell ref="A1:E1"/>
    <mergeCell ref="A2:E2"/>
    <mergeCell ref="A3:E3"/>
    <mergeCell ref="B10:C10"/>
    <mergeCell ref="D11:E11"/>
    <mergeCell ref="A5:E5"/>
    <mergeCell ref="A6:E6"/>
    <mergeCell ref="A7:E7"/>
    <mergeCell ref="B9:C9"/>
    <mergeCell ref="D9:E9"/>
  </mergeCells>
  <printOptions horizontalCentered="1"/>
  <pageMargins left="0.70866141732283472" right="0.70866141732283472" top="0.74803149606299213" bottom="0.74803149606299213" header="0.31496062992125984" footer="0.31496062992125984"/>
  <pageSetup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10 RCN</vt:lpstr>
      <vt:lpstr>'Cuadro 10 RCN'!Área_de_impresión</vt:lpstr>
      <vt:lpstr>'Cuadro 10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2019-06-14T21:56:56Z</cp:lastPrinted>
  <dcterms:created xsi:type="dcterms:W3CDTF">2018-11-21T20:09:16Z</dcterms:created>
  <dcterms:modified xsi:type="dcterms:W3CDTF">2019-06-17T20:54:32Z</dcterms:modified>
</cp:coreProperties>
</file>